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<sst xmlns="http://schemas.openxmlformats.org/spreadsheetml/2006/main" count="20" uniqueCount="14">
  <si>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Monthly</t>
  </si>
  <si>
    <t>Annually</t>
  </si>
  <si>
    <t>Q1.</t>
  </si>
  <si>
    <t>Q2.</t>
  </si>
  <si>
    <t>Q3.</t>
  </si>
  <si>
    <t>Q4.</t>
  </si>
  <si>
    <t>Q5.         1</t>
  </si>
  <si>
    <t>Q6.         1</t>
  </si>
  <si>
    <t>Q7.         1</t>
  </si>
  <si>
    <t>Q8.         1</t>
  </si>
  <si>
    <t>Q9.</t>
  </si>
  <si>
    <t>Q10.</t>
  </si>
  <si>
    <t>MN.BEGIN</t>
  </si>
  <si>
    <t>MN.END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</si>
</sst>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workbookViewId="0" topLeftCell="B127">
      <selection activeCell="J139" sqref="J139"/>
    </sheetView>
  </sheetViews>
  <sheetFormatPr defaultColWidth="9.00390625" defaultRowHeight="16.5"/>
  <cols>
    <col min="2" max="2" width="12.375" style="0" bestFit="1" customWidth="1"/>
    <col min="4" max="4" width="14.00390625" style="0" bestFit="1" customWidth="1"/>
    <col min="10" max="10" width="12.625" style="0" customWidth="1"/>
    <col min="12" max="12" width="12.625" style="0" customWidth="1"/>
  </cols>
  <sheetData>
    <row r="1" spans="1:2" ht="16.5">
      <c r="A1" t="s">
        <v>2</v>
      </c>
      <c r="B1">
        <f>42800*(1+0.058/12)^36</f>
        <v>50913.03354873512</v>
      </c>
    </row>
    <row r="2" spans="1:2" ht="16.5">
      <c r="A2" t="s">
        <v>3</v>
      </c>
      <c r="B2">
        <f>22800*(1+0.048/12)^36</f>
        <v>26323.795491477704</v>
      </c>
    </row>
    <row r="3" spans="1:4" ht="16.5">
      <c r="A3" t="s">
        <v>4</v>
      </c>
      <c r="B3" s="1">
        <f>PMT(0.075/12,20*12,-7000000)</f>
        <v>56391.52354862628</v>
      </c>
      <c r="D3" s="1">
        <f>20*12*B3-7000000</f>
        <v>6533965.651670307</v>
      </c>
    </row>
    <row r="4" spans="1:4" ht="16.5">
      <c r="A4" t="s">
        <v>5</v>
      </c>
      <c r="B4" s="1">
        <f>PMT(0.065/12,15*12,-8000000)</f>
        <v>69688.58922378939</v>
      </c>
      <c r="D4" s="1">
        <f>15*12*B4-8000000</f>
        <v>4543946.060282089</v>
      </c>
    </row>
    <row r="6" spans="1:15" ht="16.5">
      <c r="A6" t="s">
        <v>6</v>
      </c>
      <c r="B6">
        <v>2000</v>
      </c>
      <c r="C6">
        <v>0</v>
      </c>
      <c r="D6">
        <f>B6*(1+$G$6)-C6</f>
        <v>2009.3608333333334</v>
      </c>
      <c r="F6" t="s">
        <v>0</v>
      </c>
      <c r="G6">
        <f>G7/12</f>
        <v>0.004680416666666667</v>
      </c>
      <c r="I6" t="s">
        <v>7</v>
      </c>
      <c r="J6">
        <v>2000</v>
      </c>
      <c r="K6">
        <v>0</v>
      </c>
      <c r="L6">
        <f>J6*(1+$O$6)-K6</f>
        <v>2006.3583333333336</v>
      </c>
      <c r="N6" t="s">
        <v>0</v>
      </c>
      <c r="O6">
        <f>O7/12</f>
        <v>0.003179166666666667</v>
      </c>
    </row>
    <row r="7" spans="1:15" ht="16.5">
      <c r="A7">
        <v>2</v>
      </c>
      <c r="B7">
        <v>1500</v>
      </c>
      <c r="D7">
        <f>(D6+B7)*(1+$G$6)-C7</f>
        <v>3525.786104267014</v>
      </c>
      <c r="F7" t="s">
        <v>1</v>
      </c>
      <c r="G7">
        <f>0.056165</f>
        <v>0.056165</v>
      </c>
      <c r="I7">
        <v>2</v>
      </c>
      <c r="J7">
        <v>1600</v>
      </c>
      <c r="L7">
        <f>(L6+J7)*(1+$O$6)-K7</f>
        <v>3617.823547534723</v>
      </c>
      <c r="N7" t="s">
        <v>1</v>
      </c>
      <c r="O7">
        <v>0.03815</v>
      </c>
    </row>
    <row r="8" spans="1:12" ht="16.5">
      <c r="A8">
        <f>A7+1</f>
        <v>3</v>
      </c>
      <c r="B8">
        <v>3000</v>
      </c>
      <c r="D8">
        <f>(D7+B8)*(1+$G$6)-C8</f>
        <v>6556.329502312527</v>
      </c>
      <c r="I8">
        <f>I7+1</f>
        <v>3</v>
      </c>
      <c r="J8">
        <v>3140</v>
      </c>
      <c r="L8">
        <f aca="true" t="shared" si="0" ref="L8:L65">(L7+J8)*(1+$O$6)-K8</f>
        <v>6779.307794896261</v>
      </c>
    </row>
    <row r="9" spans="1:12" ht="16.5">
      <c r="A9">
        <f aca="true" t="shared" si="1" ref="A9:A65">A8+1</f>
        <v>4</v>
      </c>
      <c r="B9">
        <v>3000</v>
      </c>
      <c r="D9">
        <f aca="true" t="shared" si="2" ref="D9:D65">(D8+B9)*(1+$G$6)-C9</f>
        <v>9601.05710618731</v>
      </c>
      <c r="I9">
        <f aca="true" t="shared" si="3" ref="I9:I65">I8+1</f>
        <v>4</v>
      </c>
      <c r="J9">
        <v>3140</v>
      </c>
      <c r="L9">
        <f t="shared" si="0"/>
        <v>9950.842927594202</v>
      </c>
    </row>
    <row r="10" spans="1:12" ht="16.5">
      <c r="A10">
        <f t="shared" si="1"/>
        <v>5</v>
      </c>
      <c r="B10">
        <v>3000</v>
      </c>
      <c r="D10">
        <f t="shared" si="2"/>
        <v>12660.03530388473</v>
      </c>
      <c r="I10">
        <f t="shared" si="3"/>
        <v>5</v>
      </c>
      <c r="J10">
        <v>3140</v>
      </c>
      <c r="L10">
        <f t="shared" si="0"/>
        <v>13132.460899068179</v>
      </c>
    </row>
    <row r="11" spans="1:12" ht="16.5">
      <c r="A11">
        <f t="shared" si="1"/>
        <v>6</v>
      </c>
      <c r="B11">
        <v>3000</v>
      </c>
      <c r="D11">
        <f t="shared" si="2"/>
        <v>15733.33079412162</v>
      </c>
      <c r="I11">
        <f t="shared" si="3"/>
        <v>6</v>
      </c>
      <c r="J11">
        <v>3140</v>
      </c>
      <c r="L11">
        <f t="shared" si="0"/>
        <v>16324.193764343134</v>
      </c>
    </row>
    <row r="12" spans="1:12" ht="16.5">
      <c r="A12">
        <f t="shared" si="1"/>
        <v>7</v>
      </c>
      <c r="B12">
        <v>3000</v>
      </c>
      <c r="D12">
        <f t="shared" si="2"/>
        <v>18821.010587792607</v>
      </c>
      <c r="I12">
        <f t="shared" si="3"/>
        <v>7</v>
      </c>
      <c r="J12">
        <v>3140</v>
      </c>
      <c r="L12">
        <f t="shared" si="0"/>
        <v>19526.073680352278</v>
      </c>
    </row>
    <row r="13" spans="1:12" ht="16.5">
      <c r="A13">
        <f t="shared" si="1"/>
        <v>8</v>
      </c>
      <c r="B13">
        <v>3000</v>
      </c>
      <c r="D13">
        <f t="shared" si="2"/>
        <v>21923.142009431223</v>
      </c>
      <c r="I13">
        <f t="shared" si="3"/>
        <v>8</v>
      </c>
      <c r="J13">
        <v>3140</v>
      </c>
      <c r="L13">
        <f t="shared" si="0"/>
        <v>22738.132906261068</v>
      </c>
    </row>
    <row r="14" spans="1:12" ht="16.5">
      <c r="A14">
        <f t="shared" si="1"/>
        <v>9</v>
      </c>
      <c r="B14">
        <v>3000</v>
      </c>
      <c r="D14">
        <f t="shared" si="2"/>
        <v>25039.792698677866</v>
      </c>
      <c r="I14">
        <f t="shared" si="3"/>
        <v>9</v>
      </c>
      <c r="J14">
        <v>3140</v>
      </c>
      <c r="L14">
        <f t="shared" si="0"/>
        <v>25960.403803792226</v>
      </c>
    </row>
    <row r="15" spans="1:12" ht="16.5">
      <c r="A15">
        <f t="shared" si="1"/>
        <v>10</v>
      </c>
      <c r="B15">
        <v>3000</v>
      </c>
      <c r="D15">
        <f t="shared" si="2"/>
        <v>28171.03061175464</v>
      </c>
      <c r="I15">
        <f t="shared" si="3"/>
        <v>10</v>
      </c>
      <c r="J15">
        <v>3140</v>
      </c>
      <c r="L15">
        <f t="shared" si="0"/>
        <v>29192.918837551784</v>
      </c>
    </row>
    <row r="16" spans="1:12" ht="16.5">
      <c r="A16">
        <f t="shared" si="1"/>
        <v>11</v>
      </c>
      <c r="B16">
        <v>3000</v>
      </c>
      <c r="D16">
        <f t="shared" si="2"/>
        <v>31316.924022947074</v>
      </c>
      <c r="I16">
        <f t="shared" si="3"/>
        <v>11</v>
      </c>
      <c r="J16">
        <v>3140</v>
      </c>
      <c r="L16">
        <f t="shared" si="0"/>
        <v>32435.71057535617</v>
      </c>
    </row>
    <row r="17" spans="1:12" ht="16.5">
      <c r="A17">
        <f t="shared" si="1"/>
        <v>12</v>
      </c>
      <c r="B17">
        <v>3000</v>
      </c>
      <c r="C17">
        <v>250</v>
      </c>
      <c r="D17">
        <f t="shared" si="2"/>
        <v>34227.54152609281</v>
      </c>
      <c r="I17">
        <f t="shared" si="3"/>
        <v>12</v>
      </c>
      <c r="J17">
        <v>3140</v>
      </c>
      <c r="K17">
        <v>227</v>
      </c>
      <c r="L17">
        <f t="shared" si="0"/>
        <v>35461.81168856032</v>
      </c>
    </row>
    <row r="18" spans="1:12" ht="16.5">
      <c r="A18">
        <f t="shared" si="1"/>
        <v>13</v>
      </c>
      <c r="B18">
        <v>3000</v>
      </c>
      <c r="D18">
        <f t="shared" si="2"/>
        <v>37401.78193191057</v>
      </c>
      <c r="I18">
        <f t="shared" si="3"/>
        <v>13</v>
      </c>
      <c r="J18">
        <v>3140</v>
      </c>
      <c r="L18">
        <f t="shared" si="0"/>
        <v>38724.533281553544</v>
      </c>
    </row>
    <row r="19" spans="1:12" ht="16.5">
      <c r="A19">
        <f t="shared" si="1"/>
        <v>14</v>
      </c>
      <c r="B19">
        <v>3000</v>
      </c>
      <c r="D19">
        <f t="shared" si="2"/>
        <v>40590.87910542772</v>
      </c>
      <c r="I19">
        <f t="shared" si="3"/>
        <v>14</v>
      </c>
      <c r="J19">
        <v>3140</v>
      </c>
      <c r="L19">
        <f t="shared" si="0"/>
        <v>41997.62761027782</v>
      </c>
    </row>
    <row r="20" spans="1:12" ht="16.5">
      <c r="A20">
        <f t="shared" si="1"/>
        <v>15</v>
      </c>
      <c r="B20">
        <v>3000</v>
      </c>
      <c r="D20">
        <f t="shared" si="2"/>
        <v>43794.90258250741</v>
      </c>
      <c r="I20">
        <f t="shared" si="3"/>
        <v>15</v>
      </c>
      <c r="J20">
        <v>3140</v>
      </c>
      <c r="L20">
        <f t="shared" si="0"/>
        <v>45281.12765138883</v>
      </c>
    </row>
    <row r="21" spans="1:12" ht="16.5">
      <c r="A21">
        <f t="shared" si="1"/>
        <v>16</v>
      </c>
      <c r="B21">
        <v>3000</v>
      </c>
      <c r="D21">
        <f t="shared" si="2"/>
        <v>47013.92222446963</v>
      </c>
      <c r="I21">
        <f t="shared" si="3"/>
        <v>16</v>
      </c>
      <c r="J21">
        <v>3140</v>
      </c>
      <c r="L21">
        <f t="shared" si="0"/>
        <v>48575.06648638054</v>
      </c>
    </row>
    <row r="22" spans="1:12" ht="16.5">
      <c r="A22">
        <f t="shared" si="1"/>
        <v>17</v>
      </c>
      <c r="B22">
        <v>3000</v>
      </c>
      <c r="D22">
        <f t="shared" si="2"/>
        <v>50248.00821961441</v>
      </c>
      <c r="I22">
        <f t="shared" si="3"/>
        <v>17</v>
      </c>
      <c r="J22">
        <v>3140</v>
      </c>
      <c r="L22">
        <f t="shared" si="0"/>
        <v>51879.4773019185</v>
      </c>
    </row>
    <row r="23" spans="1:12" ht="16.5">
      <c r="A23">
        <f t="shared" si="1"/>
        <v>18</v>
      </c>
      <c r="B23">
        <v>3000</v>
      </c>
      <c r="D23">
        <f t="shared" si="2"/>
        <v>53497.2310847523</v>
      </c>
      <c r="I23">
        <f t="shared" si="3"/>
        <v>18</v>
      </c>
      <c r="J23">
        <v>3140</v>
      </c>
      <c r="L23">
        <f t="shared" si="0"/>
        <v>55194.39339017419</v>
      </c>
    </row>
    <row r="24" spans="1:12" ht="16.5">
      <c r="A24">
        <f t="shared" si="1"/>
        <v>19</v>
      </c>
      <c r="B24">
        <v>3000</v>
      </c>
      <c r="D24">
        <f t="shared" si="2"/>
        <v>56761.66166674189</v>
      </c>
      <c r="I24">
        <f t="shared" si="3"/>
        <v>19</v>
      </c>
      <c r="J24">
        <v>3140</v>
      </c>
      <c r="L24">
        <f t="shared" si="0"/>
        <v>58519.848149160454</v>
      </c>
    </row>
    <row r="25" spans="1:12" ht="16.5">
      <c r="A25">
        <f t="shared" si="1"/>
        <v>20</v>
      </c>
      <c r="B25">
        <v>3000</v>
      </c>
      <c r="D25">
        <f t="shared" si="2"/>
        <v>60041.37114403461</v>
      </c>
      <c r="I25">
        <f t="shared" si="3"/>
        <v>20</v>
      </c>
      <c r="J25">
        <v>3140</v>
      </c>
      <c r="L25">
        <f t="shared" si="0"/>
        <v>61855.875083068</v>
      </c>
    </row>
    <row r="26" spans="1:12" ht="16.5">
      <c r="A26">
        <f t="shared" si="1"/>
        <v>21</v>
      </c>
      <c r="B26">
        <v>3000</v>
      </c>
      <c r="D26">
        <f t="shared" si="2"/>
        <v>63336.431028226674</v>
      </c>
      <c r="I26">
        <f t="shared" si="3"/>
        <v>21</v>
      </c>
      <c r="J26">
        <v>3140</v>
      </c>
      <c r="L26">
        <f t="shared" si="0"/>
        <v>65202.50780260292</v>
      </c>
    </row>
    <row r="27" spans="1:12" ht="16.5">
      <c r="A27">
        <f t="shared" si="1"/>
        <v>22</v>
      </c>
      <c r="B27">
        <v>3000</v>
      </c>
      <c r="D27">
        <f t="shared" si="2"/>
        <v>66646.91316561839</v>
      </c>
      <c r="I27">
        <f t="shared" si="3"/>
        <v>22</v>
      </c>
      <c r="J27">
        <v>3140</v>
      </c>
      <c r="L27">
        <f t="shared" si="0"/>
        <v>68559.78002532537</v>
      </c>
    </row>
    <row r="28" spans="1:12" ht="16.5">
      <c r="A28">
        <f t="shared" si="1"/>
        <v>23</v>
      </c>
      <c r="B28">
        <v>3000</v>
      </c>
      <c r="D28">
        <f t="shared" si="2"/>
        <v>69972.88973878064</v>
      </c>
      <c r="I28">
        <f t="shared" si="3"/>
        <v>23</v>
      </c>
      <c r="J28">
        <v>3140</v>
      </c>
      <c r="L28">
        <f t="shared" si="0"/>
        <v>71927.72557598921</v>
      </c>
    </row>
    <row r="29" spans="1:12" ht="16.5">
      <c r="A29">
        <f t="shared" si="1"/>
        <v>24</v>
      </c>
      <c r="B29">
        <v>3000</v>
      </c>
      <c r="C29">
        <v>850</v>
      </c>
      <c r="D29">
        <f t="shared" si="2"/>
        <v>72464.43326812887</v>
      </c>
      <c r="I29">
        <f t="shared" si="3"/>
        <v>24</v>
      </c>
      <c r="J29">
        <v>3140</v>
      </c>
      <c r="K29">
        <v>801</v>
      </c>
      <c r="L29">
        <f t="shared" si="0"/>
        <v>74505.37838688289</v>
      </c>
    </row>
    <row r="30" spans="1:12" ht="16.5">
      <c r="A30">
        <f t="shared" si="1"/>
        <v>25</v>
      </c>
      <c r="B30">
        <v>3000</v>
      </c>
      <c r="D30">
        <f t="shared" si="2"/>
        <v>75817.63825933757</v>
      </c>
      <c r="I30">
        <f t="shared" si="3"/>
        <v>25</v>
      </c>
      <c r="J30">
        <v>3140</v>
      </c>
      <c r="L30">
        <f t="shared" si="0"/>
        <v>77892.22598567119</v>
      </c>
    </row>
    <row r="31" spans="1:12" ht="16.5">
      <c r="A31">
        <f t="shared" si="1"/>
        <v>26</v>
      </c>
      <c r="B31">
        <v>3000</v>
      </c>
      <c r="D31">
        <f t="shared" si="2"/>
        <v>79186.53764707388</v>
      </c>
      <c r="I31">
        <f t="shared" si="3"/>
        <v>26</v>
      </c>
      <c r="J31">
        <v>3140</v>
      </c>
      <c r="L31">
        <f t="shared" si="0"/>
        <v>81289.84093745064</v>
      </c>
    </row>
    <row r="32" spans="1:12" ht="16.5">
      <c r="A32">
        <f t="shared" si="1"/>
        <v>27</v>
      </c>
      <c r="B32">
        <v>3000</v>
      </c>
      <c r="D32">
        <f t="shared" si="2"/>
        <v>82571.20488765289</v>
      </c>
      <c r="I32">
        <f t="shared" si="3"/>
        <v>27</v>
      </c>
      <c r="J32">
        <v>3140</v>
      </c>
      <c r="L32">
        <f t="shared" si="0"/>
        <v>84698.25747343096</v>
      </c>
    </row>
    <row r="33" spans="1:12" ht="16.5">
      <c r="A33">
        <f t="shared" si="1"/>
        <v>28</v>
      </c>
      <c r="B33">
        <v>3000</v>
      </c>
      <c r="D33">
        <f t="shared" si="2"/>
        <v>85971.71378119581</v>
      </c>
      <c r="I33">
        <f t="shared" si="3"/>
        <v>28</v>
      </c>
      <c r="J33">
        <v>3140</v>
      </c>
      <c r="L33">
        <f t="shared" si="0"/>
        <v>88117.50993364859</v>
      </c>
    </row>
    <row r="34" spans="1:12" ht="16.5">
      <c r="A34">
        <f t="shared" si="1"/>
        <v>29</v>
      </c>
      <c r="B34">
        <v>3000</v>
      </c>
      <c r="D34">
        <f t="shared" si="2"/>
        <v>89388.13847323922</v>
      </c>
      <c r="I34">
        <f t="shared" si="3"/>
        <v>29</v>
      </c>
      <c r="J34">
        <v>3140</v>
      </c>
      <c r="L34">
        <f t="shared" si="0"/>
        <v>91547.63276731265</v>
      </c>
    </row>
    <row r="35" spans="1:12" ht="16.5">
      <c r="A35">
        <f t="shared" si="1"/>
        <v>30</v>
      </c>
      <c r="B35">
        <v>3000</v>
      </c>
      <c r="D35">
        <f t="shared" si="2"/>
        <v>92820.55345635168</v>
      </c>
      <c r="I35">
        <f t="shared" si="3"/>
        <v>30</v>
      </c>
      <c r="J35">
        <v>3140</v>
      </c>
      <c r="L35">
        <f t="shared" si="0"/>
        <v>94988.66053315207</v>
      </c>
    </row>
    <row r="36" spans="1:12" ht="16.5">
      <c r="A36">
        <f t="shared" si="1"/>
        <v>31</v>
      </c>
      <c r="B36">
        <v>3000</v>
      </c>
      <c r="D36">
        <f t="shared" si="2"/>
        <v>96269.03357175803</v>
      </c>
      <c r="I36">
        <f t="shared" si="3"/>
        <v>31</v>
      </c>
      <c r="J36">
        <v>3140</v>
      </c>
      <c r="L36">
        <f t="shared" si="0"/>
        <v>98440.62789976373</v>
      </c>
    </row>
    <row r="37" spans="1:12" ht="16.5">
      <c r="A37">
        <f t="shared" si="1"/>
        <v>32</v>
      </c>
      <c r="B37">
        <v>3000</v>
      </c>
      <c r="D37">
        <f t="shared" si="2"/>
        <v>99733.6540109712</v>
      </c>
      <c r="I37">
        <f t="shared" si="3"/>
        <v>32</v>
      </c>
      <c r="J37">
        <v>3140</v>
      </c>
      <c r="L37">
        <f t="shared" si="0"/>
        <v>101903.56964596173</v>
      </c>
    </row>
    <row r="38" spans="1:12" ht="16.5">
      <c r="A38">
        <f t="shared" si="1"/>
        <v>33</v>
      </c>
      <c r="B38">
        <v>3000</v>
      </c>
      <c r="D38">
        <f t="shared" si="2"/>
        <v>103214.49031743172</v>
      </c>
      <c r="I38">
        <f t="shared" si="3"/>
        <v>33</v>
      </c>
      <c r="J38">
        <v>3140</v>
      </c>
      <c r="L38">
        <f t="shared" si="0"/>
        <v>105377.52066112786</v>
      </c>
    </row>
    <row r="39" spans="1:12" ht="16.5">
      <c r="A39">
        <f t="shared" si="1"/>
        <v>34</v>
      </c>
      <c r="B39">
        <v>3000</v>
      </c>
      <c r="D39">
        <f t="shared" si="2"/>
        <v>106711.61838815494</v>
      </c>
      <c r="I39">
        <f t="shared" si="3"/>
        <v>34</v>
      </c>
      <c r="J39">
        <v>3140</v>
      </c>
      <c r="L39">
        <f t="shared" si="0"/>
        <v>108862.51594556303</v>
      </c>
    </row>
    <row r="40" spans="1:12" ht="16.5">
      <c r="A40">
        <f t="shared" si="1"/>
        <v>35</v>
      </c>
      <c r="B40">
        <v>3000</v>
      </c>
      <c r="D40">
        <f t="shared" si="2"/>
        <v>110225.11447538584</v>
      </c>
      <c r="I40">
        <f t="shared" si="3"/>
        <v>35</v>
      </c>
      <c r="J40">
        <v>3140</v>
      </c>
      <c r="L40">
        <f t="shared" si="0"/>
        <v>112358.59061083998</v>
      </c>
    </row>
    <row r="41" spans="1:12" ht="16.5">
      <c r="A41">
        <f t="shared" si="1"/>
        <v>36</v>
      </c>
      <c r="B41">
        <v>3000</v>
      </c>
      <c r="C41">
        <v>1100</v>
      </c>
      <c r="D41">
        <f t="shared" si="2"/>
        <v>112655.05518826169</v>
      </c>
      <c r="I41">
        <f t="shared" si="3"/>
        <v>36</v>
      </c>
      <c r="J41">
        <v>3140</v>
      </c>
      <c r="K41">
        <v>1309</v>
      </c>
      <c r="L41">
        <f t="shared" si="0"/>
        <v>114556.77988015694</v>
      </c>
    </row>
    <row r="42" spans="1:12" ht="16.5">
      <c r="A42">
        <f t="shared" si="1"/>
        <v>37</v>
      </c>
      <c r="B42">
        <v>3000</v>
      </c>
      <c r="D42">
        <f t="shared" si="2"/>
        <v>116196.36903614909</v>
      </c>
      <c r="I42">
        <f t="shared" si="3"/>
        <v>37</v>
      </c>
      <c r="J42">
        <v>3140</v>
      </c>
      <c r="L42">
        <f t="shared" si="0"/>
        <v>118070.95755952595</v>
      </c>
    </row>
    <row r="43" spans="1:12" ht="16.5">
      <c r="A43">
        <f t="shared" si="1"/>
        <v>38</v>
      </c>
      <c r="B43">
        <v>3000</v>
      </c>
      <c r="D43">
        <f t="shared" si="2"/>
        <v>119754.25770839203</v>
      </c>
      <c r="I43">
        <f t="shared" si="3"/>
        <v>38</v>
      </c>
      <c r="J43">
        <v>3140</v>
      </c>
      <c r="L43">
        <f t="shared" si="0"/>
        <v>121596.30739543395</v>
      </c>
    </row>
    <row r="44" spans="1:12" ht="16.5">
      <c r="A44">
        <f t="shared" si="1"/>
        <v>39</v>
      </c>
      <c r="B44">
        <v>3000</v>
      </c>
      <c r="D44">
        <f t="shared" si="2"/>
        <v>123328.7987820747</v>
      </c>
      <c r="I44">
        <f t="shared" si="3"/>
        <v>39</v>
      </c>
      <c r="J44">
        <v>3140</v>
      </c>
      <c r="L44">
        <f t="shared" si="0"/>
        <v>125132.86490602861</v>
      </c>
    </row>
    <row r="45" spans="1:12" ht="16.5">
      <c r="A45">
        <f t="shared" si="1"/>
        <v>40</v>
      </c>
      <c r="B45">
        <v>3000</v>
      </c>
      <c r="D45">
        <f t="shared" si="2"/>
        <v>126920.0701973743</v>
      </c>
      <c r="I45">
        <f t="shared" si="3"/>
        <v>40</v>
      </c>
      <c r="J45">
        <v>3140</v>
      </c>
      <c r="L45">
        <f t="shared" si="0"/>
        <v>128680.6657223757</v>
      </c>
    </row>
    <row r="46" spans="1:12" ht="16.5">
      <c r="A46">
        <f t="shared" si="1"/>
        <v>41</v>
      </c>
      <c r="B46">
        <v>3000</v>
      </c>
      <c r="D46">
        <f t="shared" si="2"/>
        <v>130528.1502592606</v>
      </c>
      <c r="I46">
        <f t="shared" si="3"/>
        <v>41</v>
      </c>
      <c r="J46">
        <v>3140</v>
      </c>
      <c r="L46">
        <f t="shared" si="0"/>
        <v>132239.7455888181</v>
      </c>
    </row>
    <row r="47" spans="1:12" ht="16.5">
      <c r="A47">
        <f t="shared" si="1"/>
        <v>42</v>
      </c>
      <c r="B47">
        <v>3000</v>
      </c>
      <c r="D47">
        <f t="shared" si="2"/>
        <v>134153.11763920324</v>
      </c>
      <c r="I47">
        <f t="shared" si="3"/>
        <v>42</v>
      </c>
      <c r="J47">
        <v>3140</v>
      </c>
      <c r="L47">
        <f t="shared" si="0"/>
        <v>135810.1403633359</v>
      </c>
    </row>
    <row r="48" spans="1:12" ht="16.5">
      <c r="A48">
        <f t="shared" si="1"/>
        <v>43</v>
      </c>
      <c r="B48">
        <v>3000</v>
      </c>
      <c r="D48">
        <f t="shared" si="2"/>
        <v>137795.05137688707</v>
      </c>
      <c r="I48">
        <f t="shared" si="3"/>
        <v>43</v>
      </c>
      <c r="J48">
        <v>3140</v>
      </c>
      <c r="L48">
        <f t="shared" si="0"/>
        <v>139391.88601790767</v>
      </c>
    </row>
    <row r="49" spans="1:12" ht="16.5">
      <c r="A49">
        <f t="shared" si="1"/>
        <v>44</v>
      </c>
      <c r="B49">
        <v>3000</v>
      </c>
      <c r="D49">
        <f t="shared" si="2"/>
        <v>141454.03088193564</v>
      </c>
      <c r="I49">
        <f t="shared" si="3"/>
        <v>44</v>
      </c>
      <c r="J49">
        <v>3140</v>
      </c>
      <c r="L49">
        <f t="shared" si="0"/>
        <v>142985.01863887295</v>
      </c>
    </row>
    <row r="50" spans="1:12" ht="16.5">
      <c r="A50">
        <f t="shared" si="1"/>
        <v>45</v>
      </c>
      <c r="B50">
        <v>3000</v>
      </c>
      <c r="D50">
        <f t="shared" si="2"/>
        <v>145130.13593564264</v>
      </c>
      <c r="I50">
        <f t="shared" si="3"/>
        <v>45</v>
      </c>
      <c r="J50">
        <v>3140</v>
      </c>
      <c r="L50">
        <f t="shared" si="0"/>
        <v>146589.5744272957</v>
      </c>
    </row>
    <row r="51" spans="1:12" ht="16.5">
      <c r="A51">
        <f t="shared" si="1"/>
        <v>46</v>
      </c>
      <c r="B51">
        <v>3000</v>
      </c>
      <c r="D51">
        <f t="shared" si="2"/>
        <v>148823.44669271144</v>
      </c>
      <c r="I51">
        <f t="shared" si="3"/>
        <v>46</v>
      </c>
      <c r="J51">
        <v>3140</v>
      </c>
      <c r="L51">
        <f t="shared" si="0"/>
        <v>150205.58969932917</v>
      </c>
    </row>
    <row r="52" spans="1:12" ht="16.5">
      <c r="A52">
        <f t="shared" si="1"/>
        <v>47</v>
      </c>
      <c r="B52">
        <v>3000</v>
      </c>
      <c r="D52">
        <f t="shared" si="2"/>
        <v>152534.0436830028</v>
      </c>
      <c r="I52">
        <f t="shared" si="3"/>
        <v>47</v>
      </c>
      <c r="J52">
        <v>3140</v>
      </c>
      <c r="L52">
        <f t="shared" si="0"/>
        <v>153833.10088658164</v>
      </c>
    </row>
    <row r="53" spans="1:12" ht="16.5">
      <c r="A53">
        <f t="shared" si="1"/>
        <v>48</v>
      </c>
      <c r="B53">
        <v>3000</v>
      </c>
      <c r="C53">
        <v>1200</v>
      </c>
      <c r="D53">
        <f t="shared" si="2"/>
        <v>155062.00781329078</v>
      </c>
      <c r="I53">
        <f t="shared" si="3"/>
        <v>48</v>
      </c>
      <c r="J53">
        <v>3140</v>
      </c>
      <c r="K53">
        <v>1166</v>
      </c>
      <c r="L53">
        <f t="shared" si="0"/>
        <v>156306.14453648357</v>
      </c>
    </row>
    <row r="54" spans="1:12" ht="16.5">
      <c r="A54">
        <f t="shared" si="1"/>
        <v>49</v>
      </c>
      <c r="B54">
        <v>3000</v>
      </c>
      <c r="D54">
        <f t="shared" si="2"/>
        <v>158801.80386902692</v>
      </c>
      <c r="I54">
        <f t="shared" si="3"/>
        <v>49</v>
      </c>
      <c r="J54">
        <v>3140</v>
      </c>
      <c r="L54">
        <f t="shared" si="0"/>
        <v>159953.05040432248</v>
      </c>
    </row>
    <row r="55" spans="1:12" ht="16.5">
      <c r="A55">
        <f t="shared" si="1"/>
        <v>50</v>
      </c>
      <c r="B55">
        <v>3000</v>
      </c>
      <c r="D55">
        <f t="shared" si="2"/>
        <v>162559.10372855226</v>
      </c>
      <c r="I55">
        <f t="shared" si="3"/>
        <v>50</v>
      </c>
      <c r="J55">
        <v>3140</v>
      </c>
      <c r="L55">
        <f t="shared" si="0"/>
        <v>163611.5503937329</v>
      </c>
    </row>
    <row r="56" spans="1:12" ht="16.5">
      <c r="A56">
        <f t="shared" si="1"/>
        <v>51</v>
      </c>
      <c r="B56">
        <v>2950</v>
      </c>
      <c r="D56">
        <f t="shared" si="2"/>
        <v>166283.75529612845</v>
      </c>
      <c r="I56">
        <f t="shared" si="3"/>
        <v>51</v>
      </c>
      <c r="J56">
        <v>3109</v>
      </c>
      <c r="L56">
        <f t="shared" si="0"/>
        <v>167250.58281019298</v>
      </c>
    </row>
    <row r="57" spans="1:12" ht="16.5">
      <c r="A57">
        <f t="shared" si="1"/>
        <v>52</v>
      </c>
      <c r="B57">
        <v>2950</v>
      </c>
      <c r="D57">
        <f t="shared" si="2"/>
        <v>170025.83978497906</v>
      </c>
      <c r="I57">
        <f t="shared" si="3"/>
        <v>52</v>
      </c>
      <c r="J57">
        <v>3109</v>
      </c>
      <c r="L57">
        <f t="shared" si="0"/>
        <v>170901.1843172104</v>
      </c>
    </row>
    <row r="58" spans="1:12" ht="16.5">
      <c r="A58">
        <f t="shared" si="1"/>
        <v>53</v>
      </c>
      <c r="B58">
        <v>2950</v>
      </c>
      <c r="D58">
        <f t="shared" si="2"/>
        <v>173785.43878843935</v>
      </c>
      <c r="I58">
        <f t="shared" si="3"/>
        <v>53</v>
      </c>
      <c r="J58">
        <v>3109</v>
      </c>
      <c r="L58">
        <f t="shared" si="0"/>
        <v>174563.3916948522</v>
      </c>
    </row>
    <row r="59" spans="1:12" ht="16.5">
      <c r="A59">
        <f t="shared" si="1"/>
        <v>54</v>
      </c>
      <c r="B59">
        <v>2950</v>
      </c>
      <c r="D59">
        <f t="shared" si="2"/>
        <v>177562.63428173543</v>
      </c>
      <c r="I59">
        <f t="shared" si="3"/>
        <v>54</v>
      </c>
      <c r="J59">
        <v>3109</v>
      </c>
      <c r="L59">
        <f t="shared" si="0"/>
        <v>178237.24184011543</v>
      </c>
    </row>
    <row r="60" spans="1:12" ht="16.5">
      <c r="A60">
        <f t="shared" si="1"/>
        <v>55</v>
      </c>
      <c r="B60">
        <v>2950</v>
      </c>
      <c r="D60">
        <f t="shared" si="2"/>
        <v>181357.50862377157</v>
      </c>
      <c r="I60">
        <f t="shared" si="3"/>
        <v>55</v>
      </c>
      <c r="J60">
        <v>3109</v>
      </c>
      <c r="L60">
        <f t="shared" si="0"/>
        <v>181922.7717672988</v>
      </c>
    </row>
    <row r="61" spans="1:12" ht="16.5">
      <c r="A61">
        <f t="shared" si="1"/>
        <v>56</v>
      </c>
      <c r="B61">
        <v>2950</v>
      </c>
      <c r="D61">
        <f t="shared" si="2"/>
        <v>185170.14455892608</v>
      </c>
      <c r="I61">
        <f t="shared" si="3"/>
        <v>56</v>
      </c>
      <c r="J61">
        <v>3109</v>
      </c>
      <c r="L61">
        <f t="shared" si="0"/>
        <v>185620.01860837569</v>
      </c>
    </row>
    <row r="62" spans="1:12" ht="16.5">
      <c r="A62">
        <f t="shared" si="1"/>
        <v>57</v>
      </c>
      <c r="B62">
        <v>2950</v>
      </c>
      <c r="D62">
        <f t="shared" si="2"/>
        <v>189000.62521885545</v>
      </c>
      <c r="I62">
        <f t="shared" si="3"/>
        <v>57</v>
      </c>
      <c r="J62">
        <v>3109</v>
      </c>
      <c r="L62">
        <f t="shared" si="0"/>
        <v>189329.01961336815</v>
      </c>
    </row>
    <row r="63" spans="1:12" ht="16.5">
      <c r="A63">
        <f t="shared" si="1"/>
        <v>58</v>
      </c>
      <c r="B63">
        <v>2950</v>
      </c>
      <c r="D63">
        <f t="shared" si="2"/>
        <v>192849.03412430687</v>
      </c>
      <c r="I63">
        <f t="shared" si="3"/>
        <v>58</v>
      </c>
      <c r="J63">
        <v>3109</v>
      </c>
      <c r="L63">
        <f t="shared" si="0"/>
        <v>193049.8121507223</v>
      </c>
    </row>
    <row r="64" spans="1:12" ht="16.5">
      <c r="A64">
        <f t="shared" si="1"/>
        <v>59</v>
      </c>
      <c r="B64">
        <v>2950</v>
      </c>
      <c r="D64">
        <f t="shared" si="2"/>
        <v>196715.45518693954</v>
      </c>
      <c r="I64">
        <f t="shared" si="3"/>
        <v>59</v>
      </c>
      <c r="J64">
        <v>3109</v>
      </c>
      <c r="L64">
        <f t="shared" si="0"/>
        <v>196782.43370768483</v>
      </c>
    </row>
    <row r="65" spans="1:12" ht="16.5">
      <c r="A65">
        <f t="shared" si="1"/>
        <v>60</v>
      </c>
      <c r="B65">
        <v>2950</v>
      </c>
      <c r="C65">
        <v>600</v>
      </c>
      <c r="D65">
        <f t="shared" si="2"/>
        <v>199999.97271115409</v>
      </c>
      <c r="I65">
        <f t="shared" si="3"/>
        <v>60</v>
      </c>
      <c r="J65">
        <v>3109</v>
      </c>
      <c r="K65">
        <v>528</v>
      </c>
      <c r="L65">
        <f t="shared" si="0"/>
        <v>199998.92189068053</v>
      </c>
    </row>
    <row r="67" spans="1:14" ht="16.5">
      <c r="A67" t="s">
        <v>8</v>
      </c>
      <c r="B67">
        <v>200000000</v>
      </c>
      <c r="C67">
        <v>650000</v>
      </c>
      <c r="D67">
        <f>B67*1.006+C67-E67</f>
        <v>200650000</v>
      </c>
      <c r="E67">
        <v>1200000</v>
      </c>
      <c r="F67" s="2" t="s">
        <v>13</v>
      </c>
      <c r="I67" t="s">
        <v>8</v>
      </c>
      <c r="J67">
        <f>200000000+K67-M67</f>
        <v>199450000</v>
      </c>
      <c r="K67">
        <v>650000</v>
      </c>
      <c r="L67">
        <f>J67*1.006</f>
        <v>200646700</v>
      </c>
      <c r="M67">
        <v>1200000</v>
      </c>
      <c r="N67" s="2" t="s">
        <v>12</v>
      </c>
    </row>
    <row r="68" spans="1:13" ht="16.5">
      <c r="A68">
        <v>2</v>
      </c>
      <c r="B68">
        <f>D67</f>
        <v>200650000</v>
      </c>
      <c r="D68">
        <f>B68*1.006+C68-E68</f>
        <v>200653900</v>
      </c>
      <c r="E68">
        <v>1200000</v>
      </c>
      <c r="I68">
        <v>2</v>
      </c>
      <c r="J68">
        <f>L67+K68-M68</f>
        <v>199446700</v>
      </c>
      <c r="L68">
        <f aca="true" t="shared" si="4" ref="L68:L102">J68*1.006</f>
        <v>200643380.2</v>
      </c>
      <c r="M68">
        <v>1200000</v>
      </c>
    </row>
    <row r="69" spans="1:13" ht="16.5">
      <c r="A69">
        <f>A68+1</f>
        <v>3</v>
      </c>
      <c r="B69">
        <f>D68</f>
        <v>200653900</v>
      </c>
      <c r="D69">
        <f>B69*1.006+C69-E69</f>
        <v>200657823.4</v>
      </c>
      <c r="E69">
        <v>1200000</v>
      </c>
      <c r="I69">
        <f>I68+1</f>
        <v>3</v>
      </c>
      <c r="J69">
        <f aca="true" t="shared" si="5" ref="J69:J102">L68+K69-M69</f>
        <v>199443380.2</v>
      </c>
      <c r="L69">
        <f t="shared" si="4"/>
        <v>200640040.48119998</v>
      </c>
      <c r="M69">
        <v>1200000</v>
      </c>
    </row>
    <row r="70" spans="1:13" ht="16.5">
      <c r="A70">
        <f aca="true" t="shared" si="6" ref="A70:A102">A69+1</f>
        <v>4</v>
      </c>
      <c r="B70">
        <f aca="true" t="shared" si="7" ref="B70:B102">D69</f>
        <v>200657823.4</v>
      </c>
      <c r="D70">
        <f aca="true" t="shared" si="8" ref="D70:D102">B70*1.006+C70-E70</f>
        <v>200661770.3404</v>
      </c>
      <c r="E70">
        <v>1200000</v>
      </c>
      <c r="I70">
        <f aca="true" t="shared" si="9" ref="I70:I102">I69+1</f>
        <v>4</v>
      </c>
      <c r="J70">
        <f t="shared" si="5"/>
        <v>199440040.48119998</v>
      </c>
      <c r="L70">
        <f t="shared" si="4"/>
        <v>200636680.72408718</v>
      </c>
      <c r="M70">
        <v>1200000</v>
      </c>
    </row>
    <row r="71" spans="1:13" ht="16.5">
      <c r="A71">
        <f t="shared" si="6"/>
        <v>5</v>
      </c>
      <c r="B71">
        <f t="shared" si="7"/>
        <v>200661770.3404</v>
      </c>
      <c r="D71">
        <f t="shared" si="8"/>
        <v>200665740.9624424</v>
      </c>
      <c r="E71">
        <v>1200000</v>
      </c>
      <c r="I71">
        <f t="shared" si="9"/>
        <v>5</v>
      </c>
      <c r="J71">
        <f t="shared" si="5"/>
        <v>199436680.72408718</v>
      </c>
      <c r="L71">
        <f t="shared" si="4"/>
        <v>200633300.8084317</v>
      </c>
      <c r="M71">
        <v>1200000</v>
      </c>
    </row>
    <row r="72" spans="1:13" ht="16.5">
      <c r="A72">
        <f t="shared" si="6"/>
        <v>6</v>
      </c>
      <c r="B72">
        <f t="shared" si="7"/>
        <v>200665740.9624424</v>
      </c>
      <c r="D72">
        <f t="shared" si="8"/>
        <v>200669735.40821704</v>
      </c>
      <c r="E72">
        <v>1200000</v>
      </c>
      <c r="I72">
        <f t="shared" si="9"/>
        <v>6</v>
      </c>
      <c r="J72">
        <f t="shared" si="5"/>
        <v>199433300.8084317</v>
      </c>
      <c r="L72">
        <f t="shared" si="4"/>
        <v>200629900.6132823</v>
      </c>
      <c r="M72">
        <v>1200000</v>
      </c>
    </row>
    <row r="73" spans="1:13" ht="16.5">
      <c r="A73">
        <f t="shared" si="6"/>
        <v>7</v>
      </c>
      <c r="B73">
        <f t="shared" si="7"/>
        <v>200669735.40821704</v>
      </c>
      <c r="D73">
        <f t="shared" si="8"/>
        <v>200673753.82066634</v>
      </c>
      <c r="E73">
        <v>1200000</v>
      </c>
      <c r="I73">
        <f t="shared" si="9"/>
        <v>7</v>
      </c>
      <c r="J73">
        <f t="shared" si="5"/>
        <v>199429900.6132823</v>
      </c>
      <c r="L73">
        <f t="shared" si="4"/>
        <v>200626480.016962</v>
      </c>
      <c r="M73">
        <v>1200000</v>
      </c>
    </row>
    <row r="74" spans="1:13" ht="16.5">
      <c r="A74">
        <f t="shared" si="6"/>
        <v>8</v>
      </c>
      <c r="B74">
        <f t="shared" si="7"/>
        <v>200673753.82066634</v>
      </c>
      <c r="D74">
        <f t="shared" si="8"/>
        <v>200677796.34359035</v>
      </c>
      <c r="E74">
        <v>1200000</v>
      </c>
      <c r="I74">
        <f t="shared" si="9"/>
        <v>8</v>
      </c>
      <c r="J74">
        <f t="shared" si="5"/>
        <v>199426480.016962</v>
      </c>
      <c r="L74">
        <f t="shared" si="4"/>
        <v>200623038.89706376</v>
      </c>
      <c r="M74">
        <v>1200000</v>
      </c>
    </row>
    <row r="75" spans="1:13" ht="16.5">
      <c r="A75">
        <f t="shared" si="6"/>
        <v>9</v>
      </c>
      <c r="B75">
        <f t="shared" si="7"/>
        <v>200677796.34359035</v>
      </c>
      <c r="D75">
        <f t="shared" si="8"/>
        <v>200681863.1216519</v>
      </c>
      <c r="E75">
        <v>1200000</v>
      </c>
      <c r="I75">
        <f t="shared" si="9"/>
        <v>9</v>
      </c>
      <c r="J75">
        <f t="shared" si="5"/>
        <v>199423038.89706376</v>
      </c>
      <c r="L75">
        <f t="shared" si="4"/>
        <v>200619577.13044614</v>
      </c>
      <c r="M75">
        <v>1200000</v>
      </c>
    </row>
    <row r="76" spans="1:13" ht="16.5">
      <c r="A76">
        <f t="shared" si="6"/>
        <v>10</v>
      </c>
      <c r="B76">
        <f t="shared" si="7"/>
        <v>200681863.1216519</v>
      </c>
      <c r="D76">
        <f t="shared" si="8"/>
        <v>200685954.3003818</v>
      </c>
      <c r="E76">
        <v>1200000</v>
      </c>
      <c r="I76">
        <f t="shared" si="9"/>
        <v>10</v>
      </c>
      <c r="J76">
        <f t="shared" si="5"/>
        <v>199419577.13044614</v>
      </c>
      <c r="L76">
        <f t="shared" si="4"/>
        <v>200616094.59322882</v>
      </c>
      <c r="M76">
        <v>1200000</v>
      </c>
    </row>
    <row r="77" spans="1:13" ht="16.5">
      <c r="A77">
        <f t="shared" si="6"/>
        <v>11</v>
      </c>
      <c r="B77">
        <f t="shared" si="7"/>
        <v>200685954.3003818</v>
      </c>
      <c r="D77">
        <f t="shared" si="8"/>
        <v>200690070.0261841</v>
      </c>
      <c r="E77">
        <v>1200000</v>
      </c>
      <c r="I77">
        <f t="shared" si="9"/>
        <v>11</v>
      </c>
      <c r="J77">
        <f t="shared" si="5"/>
        <v>199416094.59322882</v>
      </c>
      <c r="L77">
        <f t="shared" si="4"/>
        <v>200612591.16078818</v>
      </c>
      <c r="M77">
        <v>1200000</v>
      </c>
    </row>
    <row r="78" spans="1:13" ht="16.5">
      <c r="A78">
        <f t="shared" si="6"/>
        <v>12</v>
      </c>
      <c r="B78">
        <f t="shared" si="7"/>
        <v>200690070.0261841</v>
      </c>
      <c r="D78">
        <f t="shared" si="8"/>
        <v>200694210.44634122</v>
      </c>
      <c r="E78">
        <v>1200000</v>
      </c>
      <c r="I78">
        <f t="shared" si="9"/>
        <v>12</v>
      </c>
      <c r="J78">
        <f t="shared" si="5"/>
        <v>199412591.16078818</v>
      </c>
      <c r="L78">
        <f t="shared" si="4"/>
        <v>200609066.7077529</v>
      </c>
      <c r="M78">
        <v>1200000</v>
      </c>
    </row>
    <row r="79" spans="1:13" ht="16.5">
      <c r="A79">
        <f t="shared" si="6"/>
        <v>13</v>
      </c>
      <c r="B79">
        <f t="shared" si="7"/>
        <v>200694210.44634122</v>
      </c>
      <c r="C79">
        <v>650000</v>
      </c>
      <c r="D79">
        <f t="shared" si="8"/>
        <v>201548375.70901927</v>
      </c>
      <c r="E79">
        <v>1000000</v>
      </c>
      <c r="I79">
        <f t="shared" si="9"/>
        <v>13</v>
      </c>
      <c r="J79">
        <f t="shared" si="5"/>
        <v>200259066.7077529</v>
      </c>
      <c r="K79">
        <v>650000</v>
      </c>
      <c r="L79">
        <f t="shared" si="4"/>
        <v>201460621.10799944</v>
      </c>
      <c r="M79">
        <v>1000000</v>
      </c>
    </row>
    <row r="80" spans="1:13" ht="16.5">
      <c r="A80">
        <f t="shared" si="6"/>
        <v>14</v>
      </c>
      <c r="B80">
        <f t="shared" si="7"/>
        <v>201548375.70901927</v>
      </c>
      <c r="D80">
        <f t="shared" si="8"/>
        <v>201757665.96327338</v>
      </c>
      <c r="E80">
        <v>1000000</v>
      </c>
      <c r="I80">
        <f t="shared" si="9"/>
        <v>14</v>
      </c>
      <c r="J80">
        <f t="shared" si="5"/>
        <v>200460621.10799944</v>
      </c>
      <c r="L80">
        <f t="shared" si="4"/>
        <v>201663384.83464745</v>
      </c>
      <c r="M80">
        <v>1000000</v>
      </c>
    </row>
    <row r="81" spans="1:13" ht="16.5">
      <c r="A81">
        <f t="shared" si="6"/>
        <v>15</v>
      </c>
      <c r="B81">
        <f t="shared" si="7"/>
        <v>201757665.96327338</v>
      </c>
      <c r="D81">
        <f t="shared" si="8"/>
        <v>201968211.959053</v>
      </c>
      <c r="E81">
        <v>1000000</v>
      </c>
      <c r="I81">
        <f t="shared" si="9"/>
        <v>15</v>
      </c>
      <c r="J81">
        <f t="shared" si="5"/>
        <v>200663384.83464745</v>
      </c>
      <c r="L81">
        <f t="shared" si="4"/>
        <v>201867365.14365533</v>
      </c>
      <c r="M81">
        <v>1000000</v>
      </c>
    </row>
    <row r="82" spans="1:13" ht="16.5">
      <c r="A82">
        <f t="shared" si="6"/>
        <v>16</v>
      </c>
      <c r="B82">
        <f t="shared" si="7"/>
        <v>201968211.959053</v>
      </c>
      <c r="D82">
        <f t="shared" si="8"/>
        <v>202180021.23080733</v>
      </c>
      <c r="E82">
        <v>1000000</v>
      </c>
      <c r="I82">
        <f t="shared" si="9"/>
        <v>16</v>
      </c>
      <c r="J82">
        <f t="shared" si="5"/>
        <v>200867365.14365533</v>
      </c>
      <c r="L82">
        <f t="shared" si="4"/>
        <v>202072569.33451727</v>
      </c>
      <c r="M82">
        <v>1000000</v>
      </c>
    </row>
    <row r="83" spans="1:13" ht="16.5">
      <c r="A83">
        <f t="shared" si="6"/>
        <v>17</v>
      </c>
      <c r="B83">
        <f t="shared" si="7"/>
        <v>202180021.23080733</v>
      </c>
      <c r="D83">
        <f t="shared" si="8"/>
        <v>202393101.35819218</v>
      </c>
      <c r="E83">
        <v>1000000</v>
      </c>
      <c r="I83">
        <f t="shared" si="9"/>
        <v>17</v>
      </c>
      <c r="J83">
        <f t="shared" si="5"/>
        <v>201072569.33451727</v>
      </c>
      <c r="L83">
        <f t="shared" si="4"/>
        <v>202279004.75052437</v>
      </c>
      <c r="M83">
        <v>1000000</v>
      </c>
    </row>
    <row r="84" spans="1:13" ht="16.5">
      <c r="A84">
        <f t="shared" si="6"/>
        <v>18</v>
      </c>
      <c r="B84">
        <f t="shared" si="7"/>
        <v>202393101.35819218</v>
      </c>
      <c r="D84">
        <f t="shared" si="8"/>
        <v>202607459.96634132</v>
      </c>
      <c r="E84">
        <v>1000000</v>
      </c>
      <c r="I84">
        <f t="shared" si="9"/>
        <v>18</v>
      </c>
      <c r="J84">
        <f t="shared" si="5"/>
        <v>201279004.75052437</v>
      </c>
      <c r="L84">
        <f t="shared" si="4"/>
        <v>202486678.77902752</v>
      </c>
      <c r="M84">
        <v>1000000</v>
      </c>
    </row>
    <row r="85" spans="1:13" ht="16.5">
      <c r="A85">
        <f t="shared" si="6"/>
        <v>19</v>
      </c>
      <c r="B85">
        <f t="shared" si="7"/>
        <v>202607459.96634132</v>
      </c>
      <c r="D85">
        <f t="shared" si="8"/>
        <v>202823104.72613937</v>
      </c>
      <c r="E85">
        <v>1000000</v>
      </c>
      <c r="I85">
        <f t="shared" si="9"/>
        <v>19</v>
      </c>
      <c r="J85">
        <f t="shared" si="5"/>
        <v>201486678.77902752</v>
      </c>
      <c r="L85">
        <f t="shared" si="4"/>
        <v>202695598.85170168</v>
      </c>
      <c r="M85">
        <v>1000000</v>
      </c>
    </row>
    <row r="86" spans="1:13" ht="16.5">
      <c r="A86">
        <f t="shared" si="6"/>
        <v>20</v>
      </c>
      <c r="B86">
        <f t="shared" si="7"/>
        <v>202823104.72613937</v>
      </c>
      <c r="D86">
        <f t="shared" si="8"/>
        <v>203040043.3544962</v>
      </c>
      <c r="E86">
        <v>1000000</v>
      </c>
      <c r="I86">
        <f t="shared" si="9"/>
        <v>20</v>
      </c>
      <c r="J86">
        <f t="shared" si="5"/>
        <v>201695598.85170168</v>
      </c>
      <c r="L86">
        <f t="shared" si="4"/>
        <v>202905772.44481188</v>
      </c>
      <c r="M86">
        <v>1000000</v>
      </c>
    </row>
    <row r="87" spans="1:13" ht="16.5">
      <c r="A87">
        <f t="shared" si="6"/>
        <v>21</v>
      </c>
      <c r="B87">
        <f t="shared" si="7"/>
        <v>203040043.3544962</v>
      </c>
      <c r="D87">
        <f t="shared" si="8"/>
        <v>203258283.6146232</v>
      </c>
      <c r="E87">
        <v>1000000</v>
      </c>
      <c r="I87">
        <f t="shared" si="9"/>
        <v>21</v>
      </c>
      <c r="J87">
        <f t="shared" si="5"/>
        <v>201905772.44481188</v>
      </c>
      <c r="L87">
        <f t="shared" si="4"/>
        <v>203117207.07948077</v>
      </c>
      <c r="M87">
        <v>1000000</v>
      </c>
    </row>
    <row r="88" spans="1:13" ht="16.5">
      <c r="A88">
        <f t="shared" si="6"/>
        <v>22</v>
      </c>
      <c r="B88">
        <f t="shared" si="7"/>
        <v>203258283.6146232</v>
      </c>
      <c r="D88">
        <f t="shared" si="8"/>
        <v>203477833.31631094</v>
      </c>
      <c r="E88">
        <v>1000000</v>
      </c>
      <c r="I88">
        <f t="shared" si="9"/>
        <v>22</v>
      </c>
      <c r="J88">
        <f t="shared" si="5"/>
        <v>202117207.07948077</v>
      </c>
      <c r="L88">
        <f t="shared" si="4"/>
        <v>203329910.32195765</v>
      </c>
      <c r="M88">
        <v>1000000</v>
      </c>
    </row>
    <row r="89" spans="1:13" ht="16.5">
      <c r="A89">
        <f t="shared" si="6"/>
        <v>23</v>
      </c>
      <c r="B89">
        <f t="shared" si="7"/>
        <v>203477833.31631094</v>
      </c>
      <c r="D89">
        <f t="shared" si="8"/>
        <v>203698700.3162088</v>
      </c>
      <c r="E89">
        <v>1000000</v>
      </c>
      <c r="I89">
        <f t="shared" si="9"/>
        <v>23</v>
      </c>
      <c r="J89">
        <f t="shared" si="5"/>
        <v>202329910.32195765</v>
      </c>
      <c r="L89">
        <f t="shared" si="4"/>
        <v>203543889.78388938</v>
      </c>
      <c r="M89">
        <v>1000000</v>
      </c>
    </row>
    <row r="90" spans="1:13" ht="16.5">
      <c r="A90">
        <f t="shared" si="6"/>
        <v>24</v>
      </c>
      <c r="B90">
        <f t="shared" si="7"/>
        <v>203698700.3162088</v>
      </c>
      <c r="D90">
        <f t="shared" si="8"/>
        <v>203920892.51810607</v>
      </c>
      <c r="E90">
        <v>1000000</v>
      </c>
      <c r="I90">
        <f t="shared" si="9"/>
        <v>24</v>
      </c>
      <c r="J90">
        <f t="shared" si="5"/>
        <v>202543889.78388938</v>
      </c>
      <c r="L90">
        <f t="shared" si="4"/>
        <v>203759153.12259272</v>
      </c>
      <c r="M90">
        <v>1000000</v>
      </c>
    </row>
    <row r="91" spans="1:13" ht="16.5">
      <c r="A91">
        <f t="shared" si="6"/>
        <v>25</v>
      </c>
      <c r="B91">
        <f t="shared" si="7"/>
        <v>203920892.51810607</v>
      </c>
      <c r="C91">
        <v>650000</v>
      </c>
      <c r="D91">
        <f t="shared" si="8"/>
        <v>204994417.87321472</v>
      </c>
      <c r="E91">
        <v>800000</v>
      </c>
      <c r="I91">
        <f t="shared" si="9"/>
        <v>25</v>
      </c>
      <c r="J91">
        <f t="shared" si="5"/>
        <v>203609153.12259272</v>
      </c>
      <c r="K91">
        <v>650000</v>
      </c>
      <c r="L91">
        <f t="shared" si="4"/>
        <v>204830808.04132828</v>
      </c>
      <c r="M91">
        <v>800000</v>
      </c>
    </row>
    <row r="92" spans="1:13" ht="16.5">
      <c r="A92">
        <f t="shared" si="6"/>
        <v>26</v>
      </c>
      <c r="B92">
        <f t="shared" si="7"/>
        <v>204994417.87321472</v>
      </c>
      <c r="D92">
        <f t="shared" si="8"/>
        <v>205424384.380454</v>
      </c>
      <c r="E92">
        <v>800000</v>
      </c>
      <c r="I92">
        <f t="shared" si="9"/>
        <v>26</v>
      </c>
      <c r="J92">
        <f t="shared" si="5"/>
        <v>204030808.04132828</v>
      </c>
      <c r="L92">
        <f t="shared" si="4"/>
        <v>205254992.88957626</v>
      </c>
      <c r="M92">
        <v>800000</v>
      </c>
    </row>
    <row r="93" spans="1:13" ht="16.5">
      <c r="A93">
        <f t="shared" si="6"/>
        <v>27</v>
      </c>
      <c r="B93">
        <f t="shared" si="7"/>
        <v>205424384.380454</v>
      </c>
      <c r="D93">
        <f t="shared" si="8"/>
        <v>205856930.68673673</v>
      </c>
      <c r="E93">
        <v>800000</v>
      </c>
      <c r="I93">
        <f t="shared" si="9"/>
        <v>27</v>
      </c>
      <c r="J93">
        <f t="shared" si="5"/>
        <v>204454992.88957626</v>
      </c>
      <c r="L93">
        <f t="shared" si="4"/>
        <v>205681722.84691373</v>
      </c>
      <c r="M93">
        <v>800000</v>
      </c>
    </row>
    <row r="94" spans="1:13" ht="16.5">
      <c r="A94">
        <f t="shared" si="6"/>
        <v>28</v>
      </c>
      <c r="B94">
        <f t="shared" si="7"/>
        <v>205856930.68673673</v>
      </c>
      <c r="D94">
        <f t="shared" si="8"/>
        <v>206292072.27085716</v>
      </c>
      <c r="E94">
        <v>800000</v>
      </c>
      <c r="I94">
        <f t="shared" si="9"/>
        <v>28</v>
      </c>
      <c r="J94">
        <f t="shared" si="5"/>
        <v>204881722.84691373</v>
      </c>
      <c r="L94">
        <f t="shared" si="4"/>
        <v>206111013.18399522</v>
      </c>
      <c r="M94">
        <v>800000</v>
      </c>
    </row>
    <row r="95" spans="1:13" ht="16.5">
      <c r="A95">
        <f t="shared" si="6"/>
        <v>29</v>
      </c>
      <c r="B95">
        <f t="shared" si="7"/>
        <v>206292072.27085716</v>
      </c>
      <c r="D95">
        <f t="shared" si="8"/>
        <v>206729824.7044823</v>
      </c>
      <c r="E95">
        <v>800000</v>
      </c>
      <c r="I95">
        <f t="shared" si="9"/>
        <v>29</v>
      </c>
      <c r="J95">
        <f t="shared" si="5"/>
        <v>205311013.18399522</v>
      </c>
      <c r="L95">
        <f t="shared" si="4"/>
        <v>206542879.2630992</v>
      </c>
      <c r="M95">
        <v>800000</v>
      </c>
    </row>
    <row r="96" spans="1:13" ht="16.5">
      <c r="A96">
        <f t="shared" si="6"/>
        <v>30</v>
      </c>
      <c r="B96">
        <f t="shared" si="7"/>
        <v>206729824.7044823</v>
      </c>
      <c r="D96">
        <f t="shared" si="8"/>
        <v>207170203.6527092</v>
      </c>
      <c r="E96">
        <v>800000</v>
      </c>
      <c r="I96">
        <f t="shared" si="9"/>
        <v>30</v>
      </c>
      <c r="J96">
        <f t="shared" si="5"/>
        <v>205742879.2630992</v>
      </c>
      <c r="L96">
        <f t="shared" si="4"/>
        <v>206977336.53867778</v>
      </c>
      <c r="M96">
        <v>800000</v>
      </c>
    </row>
    <row r="97" spans="1:13" ht="16.5">
      <c r="A97">
        <f t="shared" si="6"/>
        <v>31</v>
      </c>
      <c r="B97">
        <f t="shared" si="7"/>
        <v>207170203.6527092</v>
      </c>
      <c r="D97">
        <f t="shared" si="8"/>
        <v>207613224.87462544</v>
      </c>
      <c r="E97">
        <v>800000</v>
      </c>
      <c r="I97">
        <f t="shared" si="9"/>
        <v>31</v>
      </c>
      <c r="J97">
        <f t="shared" si="5"/>
        <v>206177336.53867778</v>
      </c>
      <c r="L97">
        <f t="shared" si="4"/>
        <v>207414400.55790985</v>
      </c>
      <c r="M97">
        <v>800000</v>
      </c>
    </row>
    <row r="98" spans="1:13" ht="16.5">
      <c r="A98">
        <f t="shared" si="6"/>
        <v>32</v>
      </c>
      <c r="B98">
        <f t="shared" si="7"/>
        <v>207613224.87462544</v>
      </c>
      <c r="D98">
        <f t="shared" si="8"/>
        <v>208058904.2238732</v>
      </c>
      <c r="E98">
        <v>800000</v>
      </c>
      <c r="I98">
        <f t="shared" si="9"/>
        <v>32</v>
      </c>
      <c r="J98">
        <f t="shared" si="5"/>
        <v>206614400.55790985</v>
      </c>
      <c r="L98">
        <f t="shared" si="4"/>
        <v>207854086.9612573</v>
      </c>
      <c r="M98">
        <v>800000</v>
      </c>
    </row>
    <row r="99" spans="1:13" ht="16.5">
      <c r="A99">
        <f t="shared" si="6"/>
        <v>33</v>
      </c>
      <c r="B99">
        <f t="shared" si="7"/>
        <v>208058904.2238732</v>
      </c>
      <c r="D99">
        <f t="shared" si="8"/>
        <v>208507257.64921644</v>
      </c>
      <c r="E99">
        <v>800000</v>
      </c>
      <c r="I99">
        <f t="shared" si="9"/>
        <v>33</v>
      </c>
      <c r="J99">
        <f t="shared" si="5"/>
        <v>207054086.9612573</v>
      </c>
      <c r="L99">
        <f t="shared" si="4"/>
        <v>208296411.48302487</v>
      </c>
      <c r="M99">
        <v>800000</v>
      </c>
    </row>
    <row r="100" spans="1:13" ht="16.5">
      <c r="A100">
        <f t="shared" si="6"/>
        <v>34</v>
      </c>
      <c r="B100">
        <f t="shared" si="7"/>
        <v>208507257.64921644</v>
      </c>
      <c r="D100">
        <f t="shared" si="8"/>
        <v>208958301.19511175</v>
      </c>
      <c r="E100">
        <v>800000</v>
      </c>
      <c r="I100">
        <f t="shared" si="9"/>
        <v>34</v>
      </c>
      <c r="J100">
        <f t="shared" si="5"/>
        <v>207496411.48302487</v>
      </c>
      <c r="L100">
        <f t="shared" si="4"/>
        <v>208741389.951923</v>
      </c>
      <c r="M100">
        <v>800000</v>
      </c>
    </row>
    <row r="101" spans="1:13" ht="16.5">
      <c r="A101">
        <f t="shared" si="6"/>
        <v>35</v>
      </c>
      <c r="B101">
        <f t="shared" si="7"/>
        <v>208958301.19511175</v>
      </c>
      <c r="D101">
        <f t="shared" si="8"/>
        <v>209412051.0022824</v>
      </c>
      <c r="E101">
        <v>800000</v>
      </c>
      <c r="I101">
        <f t="shared" si="9"/>
        <v>35</v>
      </c>
      <c r="J101">
        <f t="shared" si="5"/>
        <v>207941389.951923</v>
      </c>
      <c r="L101">
        <f t="shared" si="4"/>
        <v>209189038.29163456</v>
      </c>
      <c r="M101">
        <v>800000</v>
      </c>
    </row>
    <row r="102" spans="1:13" ht="16.5">
      <c r="A102">
        <f t="shared" si="6"/>
        <v>36</v>
      </c>
      <c r="B102">
        <f t="shared" si="7"/>
        <v>209412051.0022824</v>
      </c>
      <c r="D102">
        <f t="shared" si="8"/>
        <v>209868523.3082961</v>
      </c>
      <c r="E102">
        <v>800000</v>
      </c>
      <c r="I102">
        <f t="shared" si="9"/>
        <v>36</v>
      </c>
      <c r="J102">
        <f t="shared" si="5"/>
        <v>208389038.29163456</v>
      </c>
      <c r="L102">
        <f t="shared" si="4"/>
        <v>209639372.52138436</v>
      </c>
      <c r="M102">
        <v>800000</v>
      </c>
    </row>
    <row r="104" spans="1:14" ht="16.5">
      <c r="A104" t="s">
        <v>9</v>
      </c>
      <c r="B104">
        <v>200000000</v>
      </c>
      <c r="C104">
        <v>0</v>
      </c>
      <c r="D104">
        <f>B104*1.006+C104-E104</f>
        <v>200000000</v>
      </c>
      <c r="E104">
        <v>1200000</v>
      </c>
      <c r="F104" s="2" t="s">
        <v>13</v>
      </c>
      <c r="I104" t="s">
        <v>9</v>
      </c>
      <c r="J104">
        <f>200000000+K104-M104</f>
        <v>198800000</v>
      </c>
      <c r="K104">
        <v>0</v>
      </c>
      <c r="L104">
        <f>J104*1.006</f>
        <v>199992800</v>
      </c>
      <c r="M104">
        <v>1200000</v>
      </c>
      <c r="N104" s="2" t="s">
        <v>12</v>
      </c>
    </row>
    <row r="105" spans="1:13" ht="16.5">
      <c r="A105">
        <v>2</v>
      </c>
      <c r="B105">
        <f>D104</f>
        <v>200000000</v>
      </c>
      <c r="C105">
        <v>0</v>
      </c>
      <c r="D105">
        <f>B105*1.006+C105-E105</f>
        <v>200000000</v>
      </c>
      <c r="E105">
        <v>1200000</v>
      </c>
      <c r="I105">
        <v>2</v>
      </c>
      <c r="J105">
        <f>L104+K105-M105</f>
        <v>198792800</v>
      </c>
      <c r="K105">
        <v>0</v>
      </c>
      <c r="L105">
        <f aca="true" t="shared" si="10" ref="L105:L139">J105*1.006</f>
        <v>199985556.8</v>
      </c>
      <c r="M105">
        <v>1200000</v>
      </c>
    </row>
    <row r="106" spans="1:13" ht="16.5">
      <c r="A106">
        <f>A105+1</f>
        <v>3</v>
      </c>
      <c r="B106">
        <f>D105</f>
        <v>200000000</v>
      </c>
      <c r="C106">
        <v>0</v>
      </c>
      <c r="D106">
        <f>B106*1.006+C106-E106</f>
        <v>200000000</v>
      </c>
      <c r="E106">
        <v>1200000</v>
      </c>
      <c r="I106">
        <f>I105+1</f>
        <v>3</v>
      </c>
      <c r="J106">
        <f aca="true" t="shared" si="11" ref="J106:J139">L105+K106-M106</f>
        <v>198785556.8</v>
      </c>
      <c r="K106">
        <v>0</v>
      </c>
      <c r="L106">
        <f t="shared" si="10"/>
        <v>199978270.1408</v>
      </c>
      <c r="M106">
        <v>1200000</v>
      </c>
    </row>
    <row r="107" spans="1:13" ht="16.5">
      <c r="A107">
        <f aca="true" t="shared" si="12" ref="A107:A139">A106+1</f>
        <v>4</v>
      </c>
      <c r="B107">
        <f aca="true" t="shared" si="13" ref="B107:B139">D106</f>
        <v>200000000</v>
      </c>
      <c r="C107">
        <v>0</v>
      </c>
      <c r="D107">
        <f aca="true" t="shared" si="14" ref="D107:D139">B107*1.006+C107-E107</f>
        <v>200000000</v>
      </c>
      <c r="E107">
        <v>1200000</v>
      </c>
      <c r="I107">
        <f aca="true" t="shared" si="15" ref="I107:I139">I106+1</f>
        <v>4</v>
      </c>
      <c r="J107">
        <f t="shared" si="11"/>
        <v>198778270.1408</v>
      </c>
      <c r="K107">
        <v>0</v>
      </c>
      <c r="L107">
        <f t="shared" si="10"/>
        <v>199970939.7616448</v>
      </c>
      <c r="M107">
        <v>1200000</v>
      </c>
    </row>
    <row r="108" spans="1:13" ht="16.5">
      <c r="A108">
        <f t="shared" si="12"/>
        <v>5</v>
      </c>
      <c r="B108">
        <f t="shared" si="13"/>
        <v>200000000</v>
      </c>
      <c r="C108">
        <v>0</v>
      </c>
      <c r="D108">
        <f t="shared" si="14"/>
        <v>200000000</v>
      </c>
      <c r="E108">
        <v>1200000</v>
      </c>
      <c r="I108">
        <f t="shared" si="15"/>
        <v>5</v>
      </c>
      <c r="J108">
        <f t="shared" si="11"/>
        <v>198770939.7616448</v>
      </c>
      <c r="K108">
        <v>0</v>
      </c>
      <c r="L108">
        <f t="shared" si="10"/>
        <v>199963565.40021467</v>
      </c>
      <c r="M108">
        <v>1200000</v>
      </c>
    </row>
    <row r="109" spans="1:13" ht="16.5">
      <c r="A109">
        <f t="shared" si="12"/>
        <v>6</v>
      </c>
      <c r="B109">
        <f t="shared" si="13"/>
        <v>200000000</v>
      </c>
      <c r="C109">
        <v>0</v>
      </c>
      <c r="D109">
        <f t="shared" si="14"/>
        <v>200000000</v>
      </c>
      <c r="E109">
        <v>1200000</v>
      </c>
      <c r="I109">
        <f t="shared" si="15"/>
        <v>6</v>
      </c>
      <c r="J109">
        <f t="shared" si="11"/>
        <v>198763565.40021467</v>
      </c>
      <c r="K109">
        <v>0</v>
      </c>
      <c r="L109">
        <f t="shared" si="10"/>
        <v>199956146.79261595</v>
      </c>
      <c r="M109">
        <v>1200000</v>
      </c>
    </row>
    <row r="110" spans="1:13" ht="16.5">
      <c r="A110">
        <f t="shared" si="12"/>
        <v>7</v>
      </c>
      <c r="B110">
        <f t="shared" si="13"/>
        <v>200000000</v>
      </c>
      <c r="C110">
        <v>0</v>
      </c>
      <c r="D110">
        <f t="shared" si="14"/>
        <v>200000000</v>
      </c>
      <c r="E110">
        <v>1200000</v>
      </c>
      <c r="I110">
        <f t="shared" si="15"/>
        <v>7</v>
      </c>
      <c r="J110">
        <f t="shared" si="11"/>
        <v>198756146.79261595</v>
      </c>
      <c r="K110">
        <v>0</v>
      </c>
      <c r="L110">
        <f t="shared" si="10"/>
        <v>199948683.67337164</v>
      </c>
      <c r="M110">
        <v>1200000</v>
      </c>
    </row>
    <row r="111" spans="1:13" ht="16.5">
      <c r="A111">
        <f t="shared" si="12"/>
        <v>8</v>
      </c>
      <c r="B111">
        <f t="shared" si="13"/>
        <v>200000000</v>
      </c>
      <c r="C111">
        <v>0</v>
      </c>
      <c r="D111">
        <f t="shared" si="14"/>
        <v>200000000</v>
      </c>
      <c r="E111">
        <v>1200000</v>
      </c>
      <c r="I111">
        <f t="shared" si="15"/>
        <v>8</v>
      </c>
      <c r="J111">
        <f t="shared" si="11"/>
        <v>198748683.67337164</v>
      </c>
      <c r="K111">
        <v>0</v>
      </c>
      <c r="L111">
        <f t="shared" si="10"/>
        <v>199941175.77541187</v>
      </c>
      <c r="M111">
        <v>1200000</v>
      </c>
    </row>
    <row r="112" spans="1:13" ht="16.5">
      <c r="A112">
        <f t="shared" si="12"/>
        <v>9</v>
      </c>
      <c r="B112">
        <f t="shared" si="13"/>
        <v>200000000</v>
      </c>
      <c r="C112">
        <v>0</v>
      </c>
      <c r="D112">
        <f t="shared" si="14"/>
        <v>200000000</v>
      </c>
      <c r="E112">
        <v>1200000</v>
      </c>
      <c r="I112">
        <f t="shared" si="15"/>
        <v>9</v>
      </c>
      <c r="J112">
        <f t="shared" si="11"/>
        <v>198741175.77541187</v>
      </c>
      <c r="K112">
        <v>0</v>
      </c>
      <c r="L112">
        <f t="shared" si="10"/>
        <v>199933622.83006436</v>
      </c>
      <c r="M112">
        <v>1200000</v>
      </c>
    </row>
    <row r="113" spans="1:13" ht="16.5">
      <c r="A113">
        <f t="shared" si="12"/>
        <v>10</v>
      </c>
      <c r="B113">
        <f t="shared" si="13"/>
        <v>200000000</v>
      </c>
      <c r="C113">
        <v>0</v>
      </c>
      <c r="D113">
        <f t="shared" si="14"/>
        <v>200000000</v>
      </c>
      <c r="E113">
        <v>1200000</v>
      </c>
      <c r="I113">
        <f t="shared" si="15"/>
        <v>10</v>
      </c>
      <c r="J113">
        <f t="shared" si="11"/>
        <v>198733622.83006436</v>
      </c>
      <c r="K113">
        <v>0</v>
      </c>
      <c r="L113">
        <f t="shared" si="10"/>
        <v>199926024.56704473</v>
      </c>
      <c r="M113">
        <v>1200000</v>
      </c>
    </row>
    <row r="114" spans="1:13" ht="16.5">
      <c r="A114">
        <f t="shared" si="12"/>
        <v>11</v>
      </c>
      <c r="B114">
        <f t="shared" si="13"/>
        <v>200000000</v>
      </c>
      <c r="C114">
        <v>0</v>
      </c>
      <c r="D114">
        <f t="shared" si="14"/>
        <v>200000000</v>
      </c>
      <c r="E114">
        <v>1200000</v>
      </c>
      <c r="I114">
        <f t="shared" si="15"/>
        <v>11</v>
      </c>
      <c r="J114">
        <f t="shared" si="11"/>
        <v>198726024.56704473</v>
      </c>
      <c r="K114">
        <v>0</v>
      </c>
      <c r="L114">
        <f t="shared" si="10"/>
        <v>199918380.714447</v>
      </c>
      <c r="M114">
        <v>1200000</v>
      </c>
    </row>
    <row r="115" spans="1:13" ht="16.5">
      <c r="A115">
        <f t="shared" si="12"/>
        <v>12</v>
      </c>
      <c r="B115">
        <f t="shared" si="13"/>
        <v>200000000</v>
      </c>
      <c r="C115">
        <v>650000</v>
      </c>
      <c r="D115">
        <f t="shared" si="14"/>
        <v>200650000</v>
      </c>
      <c r="E115">
        <v>1200000</v>
      </c>
      <c r="I115">
        <f t="shared" si="15"/>
        <v>12</v>
      </c>
      <c r="J115">
        <f t="shared" si="11"/>
        <v>199368380.714447</v>
      </c>
      <c r="K115">
        <v>650000</v>
      </c>
      <c r="L115">
        <f t="shared" si="10"/>
        <v>200564590.99873367</v>
      </c>
      <c r="M115">
        <v>1200000</v>
      </c>
    </row>
    <row r="116" spans="1:13" ht="16.5">
      <c r="A116">
        <f t="shared" si="12"/>
        <v>13</v>
      </c>
      <c r="B116">
        <f t="shared" si="13"/>
        <v>200650000</v>
      </c>
      <c r="C116">
        <v>0</v>
      </c>
      <c r="D116">
        <f>B116*1.006+C116-E116</f>
        <v>200853900</v>
      </c>
      <c r="E116">
        <v>1000000</v>
      </c>
      <c r="I116">
        <f t="shared" si="15"/>
        <v>13</v>
      </c>
      <c r="J116">
        <f t="shared" si="11"/>
        <v>199564590.99873367</v>
      </c>
      <c r="K116">
        <v>0</v>
      </c>
      <c r="L116">
        <f t="shared" si="10"/>
        <v>200761978.54472607</v>
      </c>
      <c r="M116">
        <v>1000000</v>
      </c>
    </row>
    <row r="117" spans="1:13" ht="16.5">
      <c r="A117">
        <f t="shared" si="12"/>
        <v>14</v>
      </c>
      <c r="B117">
        <f t="shared" si="13"/>
        <v>200853900</v>
      </c>
      <c r="C117">
        <v>0</v>
      </c>
      <c r="D117">
        <f t="shared" si="14"/>
        <v>201059023.4</v>
      </c>
      <c r="E117">
        <v>1000000</v>
      </c>
      <c r="I117">
        <f t="shared" si="15"/>
        <v>14</v>
      </c>
      <c r="J117">
        <f t="shared" si="11"/>
        <v>199761978.54472607</v>
      </c>
      <c r="K117">
        <v>0</v>
      </c>
      <c r="L117">
        <f t="shared" si="10"/>
        <v>200960550.41599444</v>
      </c>
      <c r="M117">
        <v>1000000</v>
      </c>
    </row>
    <row r="118" spans="1:13" ht="16.5">
      <c r="A118">
        <f t="shared" si="12"/>
        <v>15</v>
      </c>
      <c r="B118">
        <f t="shared" si="13"/>
        <v>201059023.4</v>
      </c>
      <c r="C118">
        <v>0</v>
      </c>
      <c r="D118">
        <f t="shared" si="14"/>
        <v>201265377.5404</v>
      </c>
      <c r="E118">
        <v>1000000</v>
      </c>
      <c r="I118">
        <f t="shared" si="15"/>
        <v>15</v>
      </c>
      <c r="J118">
        <f t="shared" si="11"/>
        <v>199960550.41599444</v>
      </c>
      <c r="K118">
        <v>0</v>
      </c>
      <c r="L118">
        <f t="shared" si="10"/>
        <v>201160313.7184904</v>
      </c>
      <c r="M118">
        <v>1000000</v>
      </c>
    </row>
    <row r="119" spans="1:13" ht="16.5">
      <c r="A119">
        <f t="shared" si="12"/>
        <v>16</v>
      </c>
      <c r="B119">
        <f t="shared" si="13"/>
        <v>201265377.5404</v>
      </c>
      <c r="C119">
        <v>0</v>
      </c>
      <c r="D119">
        <f t="shared" si="14"/>
        <v>201472969.8056424</v>
      </c>
      <c r="E119">
        <v>1000000</v>
      </c>
      <c r="I119">
        <f t="shared" si="15"/>
        <v>16</v>
      </c>
      <c r="J119">
        <f t="shared" si="11"/>
        <v>200160313.7184904</v>
      </c>
      <c r="K119">
        <v>0</v>
      </c>
      <c r="L119">
        <f t="shared" si="10"/>
        <v>201361275.60080135</v>
      </c>
      <c r="M119">
        <v>1000000</v>
      </c>
    </row>
    <row r="120" spans="1:13" ht="16.5">
      <c r="A120">
        <f t="shared" si="12"/>
        <v>17</v>
      </c>
      <c r="B120">
        <f t="shared" si="13"/>
        <v>201472969.8056424</v>
      </c>
      <c r="C120">
        <v>0</v>
      </c>
      <c r="D120">
        <f t="shared" si="14"/>
        <v>201681807.62447625</v>
      </c>
      <c r="E120">
        <v>1000000</v>
      </c>
      <c r="I120">
        <f t="shared" si="15"/>
        <v>17</v>
      </c>
      <c r="J120">
        <f t="shared" si="11"/>
        <v>200361275.60080135</v>
      </c>
      <c r="K120">
        <v>0</v>
      </c>
      <c r="L120">
        <f t="shared" si="10"/>
        <v>201563443.25440615</v>
      </c>
      <c r="M120">
        <v>1000000</v>
      </c>
    </row>
    <row r="121" spans="1:13" ht="16.5">
      <c r="A121">
        <f t="shared" si="12"/>
        <v>18</v>
      </c>
      <c r="B121">
        <f t="shared" si="13"/>
        <v>201681807.62447625</v>
      </c>
      <c r="C121">
        <v>0</v>
      </c>
      <c r="D121">
        <f t="shared" si="14"/>
        <v>201891898.4702231</v>
      </c>
      <c r="E121">
        <v>1000000</v>
      </c>
      <c r="I121">
        <f t="shared" si="15"/>
        <v>18</v>
      </c>
      <c r="J121">
        <f t="shared" si="11"/>
        <v>200563443.25440615</v>
      </c>
      <c r="K121">
        <v>0</v>
      </c>
      <c r="L121">
        <f t="shared" si="10"/>
        <v>201766823.9139326</v>
      </c>
      <c r="M121">
        <v>1000000</v>
      </c>
    </row>
    <row r="122" spans="1:13" ht="16.5">
      <c r="A122">
        <f t="shared" si="12"/>
        <v>19</v>
      </c>
      <c r="B122">
        <f t="shared" si="13"/>
        <v>201891898.4702231</v>
      </c>
      <c r="C122">
        <v>0</v>
      </c>
      <c r="D122">
        <f t="shared" si="14"/>
        <v>202103249.86104444</v>
      </c>
      <c r="E122">
        <v>1000000</v>
      </c>
      <c r="I122">
        <f t="shared" si="15"/>
        <v>19</v>
      </c>
      <c r="J122">
        <f t="shared" si="11"/>
        <v>200766823.9139326</v>
      </c>
      <c r="K122">
        <v>0</v>
      </c>
      <c r="L122">
        <f t="shared" si="10"/>
        <v>201971424.85741618</v>
      </c>
      <c r="M122">
        <v>1000000</v>
      </c>
    </row>
    <row r="123" spans="1:13" ht="16.5">
      <c r="A123">
        <f t="shared" si="12"/>
        <v>20</v>
      </c>
      <c r="B123">
        <f t="shared" si="13"/>
        <v>202103249.86104444</v>
      </c>
      <c r="C123">
        <v>0</v>
      </c>
      <c r="D123">
        <f t="shared" si="14"/>
        <v>202315869.36021072</v>
      </c>
      <c r="E123">
        <v>1000000</v>
      </c>
      <c r="I123">
        <f t="shared" si="15"/>
        <v>20</v>
      </c>
      <c r="J123">
        <f t="shared" si="11"/>
        <v>200971424.85741618</v>
      </c>
      <c r="K123">
        <v>0</v>
      </c>
      <c r="L123">
        <f t="shared" si="10"/>
        <v>202177253.4065607</v>
      </c>
      <c r="M123">
        <v>1000000</v>
      </c>
    </row>
    <row r="124" spans="1:13" ht="16.5">
      <c r="A124">
        <f t="shared" si="12"/>
        <v>21</v>
      </c>
      <c r="B124">
        <f t="shared" si="13"/>
        <v>202315869.36021072</v>
      </c>
      <c r="C124">
        <v>0</v>
      </c>
      <c r="D124">
        <f t="shared" si="14"/>
        <v>202529764.57637197</v>
      </c>
      <c r="E124">
        <v>1000000</v>
      </c>
      <c r="I124">
        <f t="shared" si="15"/>
        <v>21</v>
      </c>
      <c r="J124">
        <f t="shared" si="11"/>
        <v>201177253.4065607</v>
      </c>
      <c r="K124">
        <v>0</v>
      </c>
      <c r="L124">
        <f t="shared" si="10"/>
        <v>202384316.92700005</v>
      </c>
      <c r="M124">
        <v>1000000</v>
      </c>
    </row>
    <row r="125" spans="1:13" ht="16.5">
      <c r="A125">
        <f t="shared" si="12"/>
        <v>22</v>
      </c>
      <c r="B125">
        <f t="shared" si="13"/>
        <v>202529764.57637197</v>
      </c>
      <c r="C125">
        <v>0</v>
      </c>
      <c r="D125">
        <f t="shared" si="14"/>
        <v>202744943.1638302</v>
      </c>
      <c r="E125">
        <v>1000000</v>
      </c>
      <c r="I125">
        <f t="shared" si="15"/>
        <v>22</v>
      </c>
      <c r="J125">
        <f t="shared" si="11"/>
        <v>201384316.92700005</v>
      </c>
      <c r="K125">
        <v>0</v>
      </c>
      <c r="L125">
        <f t="shared" si="10"/>
        <v>202592622.82856205</v>
      </c>
      <c r="M125">
        <v>1000000</v>
      </c>
    </row>
    <row r="126" spans="1:13" ht="16.5">
      <c r="A126">
        <f t="shared" si="12"/>
        <v>23</v>
      </c>
      <c r="B126">
        <f t="shared" si="13"/>
        <v>202744943.1638302</v>
      </c>
      <c r="C126">
        <v>0</v>
      </c>
      <c r="D126">
        <f t="shared" si="14"/>
        <v>202961412.82281318</v>
      </c>
      <c r="E126">
        <v>1000000</v>
      </c>
      <c r="I126">
        <f t="shared" si="15"/>
        <v>23</v>
      </c>
      <c r="J126">
        <f t="shared" si="11"/>
        <v>201592622.82856205</v>
      </c>
      <c r="K126">
        <v>0</v>
      </c>
      <c r="L126">
        <f t="shared" si="10"/>
        <v>202802178.56553343</v>
      </c>
      <c r="M126">
        <v>1000000</v>
      </c>
    </row>
    <row r="127" spans="1:13" ht="16.5">
      <c r="A127">
        <f t="shared" si="12"/>
        <v>24</v>
      </c>
      <c r="B127">
        <f t="shared" si="13"/>
        <v>202961412.82281318</v>
      </c>
      <c r="C127">
        <v>650000</v>
      </c>
      <c r="D127">
        <f t="shared" si="14"/>
        <v>203829181.29975006</v>
      </c>
      <c r="E127">
        <v>1000000</v>
      </c>
      <c r="I127">
        <f t="shared" si="15"/>
        <v>24</v>
      </c>
      <c r="J127">
        <f t="shared" si="11"/>
        <v>202452178.56553343</v>
      </c>
      <c r="K127">
        <v>650000</v>
      </c>
      <c r="L127">
        <f t="shared" si="10"/>
        <v>203666891.63692662</v>
      </c>
      <c r="M127">
        <v>1000000</v>
      </c>
    </row>
    <row r="128" spans="1:13" ht="16.5">
      <c r="A128">
        <f t="shared" si="12"/>
        <v>25</v>
      </c>
      <c r="B128">
        <f t="shared" si="13"/>
        <v>203829181.29975006</v>
      </c>
      <c r="C128">
        <v>0</v>
      </c>
      <c r="D128">
        <f t="shared" si="14"/>
        <v>204252156.38754857</v>
      </c>
      <c r="E128">
        <v>800000</v>
      </c>
      <c r="I128">
        <f t="shared" si="15"/>
        <v>25</v>
      </c>
      <c r="J128">
        <f t="shared" si="11"/>
        <v>202866891.63692662</v>
      </c>
      <c r="K128">
        <v>0</v>
      </c>
      <c r="L128">
        <f t="shared" si="10"/>
        <v>204084092.9867482</v>
      </c>
      <c r="M128">
        <v>800000</v>
      </c>
    </row>
    <row r="129" spans="1:13" ht="16.5">
      <c r="A129">
        <f t="shared" si="12"/>
        <v>26</v>
      </c>
      <c r="B129">
        <f t="shared" si="13"/>
        <v>204252156.38754857</v>
      </c>
      <c r="C129">
        <v>0</v>
      </c>
      <c r="D129">
        <f t="shared" si="14"/>
        <v>204677669.32587385</v>
      </c>
      <c r="E129">
        <v>800000</v>
      </c>
      <c r="I129">
        <f t="shared" si="15"/>
        <v>26</v>
      </c>
      <c r="J129">
        <f t="shared" si="11"/>
        <v>203284092.9867482</v>
      </c>
      <c r="K129">
        <v>0</v>
      </c>
      <c r="L129">
        <f t="shared" si="10"/>
        <v>204503797.54466867</v>
      </c>
      <c r="M129">
        <v>800000</v>
      </c>
    </row>
    <row r="130" spans="1:13" ht="16.5">
      <c r="A130">
        <f t="shared" si="12"/>
        <v>27</v>
      </c>
      <c r="B130">
        <f t="shared" si="13"/>
        <v>204677669.32587385</v>
      </c>
      <c r="C130">
        <v>0</v>
      </c>
      <c r="D130">
        <f t="shared" si="14"/>
        <v>205105735.3418291</v>
      </c>
      <c r="E130">
        <v>800000</v>
      </c>
      <c r="I130">
        <f t="shared" si="15"/>
        <v>27</v>
      </c>
      <c r="J130">
        <f t="shared" si="11"/>
        <v>203703797.54466867</v>
      </c>
      <c r="K130">
        <v>0</v>
      </c>
      <c r="L130">
        <f t="shared" si="10"/>
        <v>204926020.32993668</v>
      </c>
      <c r="M130">
        <v>800000</v>
      </c>
    </row>
    <row r="131" spans="1:13" ht="16.5">
      <c r="A131">
        <f t="shared" si="12"/>
        <v>28</v>
      </c>
      <c r="B131">
        <f t="shared" si="13"/>
        <v>205105735.3418291</v>
      </c>
      <c r="C131">
        <v>0</v>
      </c>
      <c r="D131">
        <f t="shared" si="14"/>
        <v>205536369.75388005</v>
      </c>
      <c r="E131">
        <v>800000</v>
      </c>
      <c r="I131">
        <f t="shared" si="15"/>
        <v>28</v>
      </c>
      <c r="J131">
        <f t="shared" si="11"/>
        <v>204126020.32993668</v>
      </c>
      <c r="K131">
        <v>0</v>
      </c>
      <c r="L131">
        <f t="shared" si="10"/>
        <v>205350776.4519163</v>
      </c>
      <c r="M131">
        <v>800000</v>
      </c>
    </row>
    <row r="132" spans="1:13" ht="16.5">
      <c r="A132">
        <f t="shared" si="12"/>
        <v>29</v>
      </c>
      <c r="B132">
        <f t="shared" si="13"/>
        <v>205536369.75388005</v>
      </c>
      <c r="C132">
        <v>0</v>
      </c>
      <c r="D132">
        <f t="shared" si="14"/>
        <v>205969587.97240335</v>
      </c>
      <c r="E132">
        <v>800000</v>
      </c>
      <c r="I132">
        <f t="shared" si="15"/>
        <v>29</v>
      </c>
      <c r="J132">
        <f t="shared" si="11"/>
        <v>204550776.4519163</v>
      </c>
      <c r="K132">
        <v>0</v>
      </c>
      <c r="L132">
        <f t="shared" si="10"/>
        <v>205778081.1106278</v>
      </c>
      <c r="M132">
        <v>800000</v>
      </c>
    </row>
    <row r="133" spans="1:13" ht="16.5">
      <c r="A133">
        <f t="shared" si="12"/>
        <v>30</v>
      </c>
      <c r="B133">
        <f t="shared" si="13"/>
        <v>205969587.97240335</v>
      </c>
      <c r="C133">
        <v>0</v>
      </c>
      <c r="D133">
        <f t="shared" si="14"/>
        <v>206405405.50023776</v>
      </c>
      <c r="E133">
        <v>800000</v>
      </c>
      <c r="I133">
        <f t="shared" si="15"/>
        <v>30</v>
      </c>
      <c r="J133">
        <f t="shared" si="11"/>
        <v>204978081.1106278</v>
      </c>
      <c r="K133">
        <v>0</v>
      </c>
      <c r="L133">
        <f t="shared" si="10"/>
        <v>206207949.59729156</v>
      </c>
      <c r="M133">
        <v>800000</v>
      </c>
    </row>
    <row r="134" spans="1:13" ht="16.5">
      <c r="A134">
        <f t="shared" si="12"/>
        <v>31</v>
      </c>
      <c r="B134">
        <f t="shared" si="13"/>
        <v>206405405.50023776</v>
      </c>
      <c r="C134">
        <v>0</v>
      </c>
      <c r="D134">
        <f t="shared" si="14"/>
        <v>206843837.9332392</v>
      </c>
      <c r="E134">
        <v>800000</v>
      </c>
      <c r="I134">
        <f t="shared" si="15"/>
        <v>31</v>
      </c>
      <c r="J134">
        <f t="shared" si="11"/>
        <v>205407949.59729156</v>
      </c>
      <c r="K134">
        <v>0</v>
      </c>
      <c r="L134">
        <f t="shared" si="10"/>
        <v>206640397.29487532</v>
      </c>
      <c r="M134">
        <v>800000</v>
      </c>
    </row>
    <row r="135" spans="1:13" ht="16.5">
      <c r="A135">
        <f t="shared" si="12"/>
        <v>32</v>
      </c>
      <c r="B135">
        <f t="shared" si="13"/>
        <v>206843837.9332392</v>
      </c>
      <c r="C135">
        <v>0</v>
      </c>
      <c r="D135">
        <f t="shared" si="14"/>
        <v>207284900.96083862</v>
      </c>
      <c r="E135">
        <v>800000</v>
      </c>
      <c r="I135">
        <f t="shared" si="15"/>
        <v>32</v>
      </c>
      <c r="J135">
        <f t="shared" si="11"/>
        <v>205840397.29487532</v>
      </c>
      <c r="K135">
        <v>0</v>
      </c>
      <c r="L135">
        <f t="shared" si="10"/>
        <v>207075439.67864457</v>
      </c>
      <c r="M135">
        <v>800000</v>
      </c>
    </row>
    <row r="136" spans="1:13" ht="16.5">
      <c r="A136">
        <f t="shared" si="12"/>
        <v>33</v>
      </c>
      <c r="B136">
        <f t="shared" si="13"/>
        <v>207284900.96083862</v>
      </c>
      <c r="C136">
        <v>0</v>
      </c>
      <c r="D136">
        <f t="shared" si="14"/>
        <v>207728610.36660364</v>
      </c>
      <c r="E136">
        <v>800000</v>
      </c>
      <c r="I136">
        <f t="shared" si="15"/>
        <v>33</v>
      </c>
      <c r="J136">
        <f t="shared" si="11"/>
        <v>206275439.67864457</v>
      </c>
      <c r="K136">
        <v>0</v>
      </c>
      <c r="L136">
        <f t="shared" si="10"/>
        <v>207513092.31671643</v>
      </c>
      <c r="M136">
        <v>800000</v>
      </c>
    </row>
    <row r="137" spans="1:13" ht="16.5">
      <c r="A137">
        <f t="shared" si="12"/>
        <v>34</v>
      </c>
      <c r="B137">
        <f t="shared" si="13"/>
        <v>207728610.36660364</v>
      </c>
      <c r="C137">
        <v>0</v>
      </c>
      <c r="D137">
        <f t="shared" si="14"/>
        <v>208174982.02880326</v>
      </c>
      <c r="E137">
        <v>800000</v>
      </c>
      <c r="I137">
        <f t="shared" si="15"/>
        <v>34</v>
      </c>
      <c r="J137">
        <f t="shared" si="11"/>
        <v>206713092.31671643</v>
      </c>
      <c r="K137">
        <v>0</v>
      </c>
      <c r="L137">
        <f t="shared" si="10"/>
        <v>207953370.87061673</v>
      </c>
      <c r="M137">
        <v>800000</v>
      </c>
    </row>
    <row r="138" spans="1:13" ht="16.5">
      <c r="A138">
        <f t="shared" si="12"/>
        <v>35</v>
      </c>
      <c r="B138">
        <f t="shared" si="13"/>
        <v>208174982.02880326</v>
      </c>
      <c r="C138">
        <v>0</v>
      </c>
      <c r="D138">
        <f t="shared" si="14"/>
        <v>208624031.92097607</v>
      </c>
      <c r="E138">
        <v>800000</v>
      </c>
      <c r="I138">
        <f t="shared" si="15"/>
        <v>35</v>
      </c>
      <c r="J138">
        <f t="shared" si="11"/>
        <v>207153370.87061673</v>
      </c>
      <c r="K138">
        <v>0</v>
      </c>
      <c r="L138">
        <f t="shared" si="10"/>
        <v>208396291.09584042</v>
      </c>
      <c r="M138">
        <v>800000</v>
      </c>
    </row>
    <row r="139" spans="1:13" ht="16.5">
      <c r="A139">
        <f t="shared" si="12"/>
        <v>36</v>
      </c>
      <c r="B139">
        <f t="shared" si="13"/>
        <v>208624031.92097607</v>
      </c>
      <c r="C139">
        <v>650000</v>
      </c>
      <c r="D139">
        <f t="shared" si="14"/>
        <v>209725776.11250192</v>
      </c>
      <c r="E139">
        <v>800000</v>
      </c>
      <c r="I139">
        <f t="shared" si="15"/>
        <v>36</v>
      </c>
      <c r="J139">
        <f t="shared" si="11"/>
        <v>208246291.09584042</v>
      </c>
      <c r="K139">
        <v>650000</v>
      </c>
      <c r="L139">
        <f t="shared" si="10"/>
        <v>209495768.84241548</v>
      </c>
      <c r="M139">
        <v>800000</v>
      </c>
    </row>
    <row r="141" spans="1:2" ht="16.5">
      <c r="A141" t="s">
        <v>10</v>
      </c>
      <c r="B141">
        <f>(1.05*1.06*1.08*1.04*1.06)^(1/5)-1</f>
        <v>0.057917070338880716</v>
      </c>
    </row>
    <row r="142" spans="1:2" ht="16.5">
      <c r="A142" t="s">
        <v>11</v>
      </c>
      <c r="B142">
        <f>(1.03*1.05*1.06*1.04*1.08)^(1/5)-1</f>
        <v>0.05185989497512056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錝哥</cp:lastModifiedBy>
  <dcterms:created xsi:type="dcterms:W3CDTF">2002-05-17T09:19:47Z</dcterms:created>
  <dcterms:modified xsi:type="dcterms:W3CDTF">2002-05-17T10:37:49Z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